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2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<sst xmlns="http://schemas.openxmlformats.org/spreadsheetml/2006/main" count="282" uniqueCount="63">
  <si>
    <t>Bane</t>
  </si>
  <si>
    <t>Ubelastet</t>
  </si>
  <si>
    <t>i ohm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</si>
  <si>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</si>
  <si>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</si>
  <si>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</si>
  <si>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</si>
  <si>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</si>
  <si>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</si>
  <si>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</si>
  <si>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</si>
  <si>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</si>
  <si>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</si>
  <si>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</si>
  <si>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</si>
  <si>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</si>
  <si>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</si>
  <si>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Laveste</t>
  </si>
  <si>
    <t>måling</t>
  </si>
  <si>
    <t>Udført af:</t>
  </si>
  <si>
    <t>DMRU kontrolleret af:</t>
  </si>
  <si>
    <t>Måling pkt. 1</t>
  </si>
  <si>
    <t>(skriv hvor på banen målingen udføres)</t>
  </si>
  <si>
    <t>Vejledning:</t>
  </si>
  <si>
    <t>Regnearket består af 3 skemaer der skal udfyldes - samt denne vejledning.</t>
  </si>
  <si>
    <t>i ohm f.eks. 1,35</t>
  </si>
  <si>
    <t>volt</t>
  </si>
  <si>
    <t>Det er meningen, at der skal udføres checkmåling 3 forskellige steder på banen -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</si>
  <si>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</si>
  <si>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</si>
  <si>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</si>
  <si>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r>
      <t>V</t>
    </r>
    <r>
      <rPr>
        <vertAlign val="subscript"/>
        <sz val="10"/>
        <rFont val="Arial"/>
        <family val="2"/>
      </rPr>
      <t>tomgang</t>
    </r>
  </si>
  <si>
    <t>Belastet</t>
  </si>
  <si>
    <t>Indbyrdes påvirkning mellem sporene §1b</t>
  </si>
  <si>
    <r>
      <t>V</t>
    </r>
    <r>
      <rPr>
        <b/>
        <vertAlign val="subscript"/>
        <sz val="10"/>
        <rFont val="Arial"/>
        <family val="2"/>
      </rPr>
      <t>lastm.</t>
    </r>
  </si>
  <si>
    <t xml:space="preserve">Er der mere end en strømforsyning justeres disse først til samme niveau med tolerance 0,05V.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</si>
  <si>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2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2"/>
      </rPr>
      <t>målt over modstand ude på banen.  (Hvid og sort i pult forbindes med ledning med banan stik  eller med lus i XLR)</t>
    </r>
  </si>
  <si>
    <r>
      <rPr>
        <b/>
        <sz val="11"/>
        <rFont val="Arial"/>
        <family val="2"/>
      </rPr>
      <t>V</t>
    </r>
    <r>
      <rPr>
        <b/>
        <vertAlign val="subscript"/>
        <sz val="11"/>
        <rFont val="Arial"/>
        <family val="2"/>
      </rPr>
      <t>lastmodstand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Denne spænding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må ikke være mindre end værdi angivet i  Banereglement §1a </t>
    </r>
  </si>
  <si>
    <r>
      <t>Minimum spænding V</t>
    </r>
    <r>
      <rPr>
        <b/>
        <vertAlign val="subscript"/>
        <sz val="10"/>
        <rFont val="Arial"/>
        <family val="2"/>
      </rPr>
      <t>lastmodstand</t>
    </r>
    <r>
      <rPr>
        <b/>
        <sz val="10"/>
        <rFont val="Arial"/>
        <family val="2"/>
      </rPr>
      <t xml:space="preserve"> §1a</t>
    </r>
  </si>
  <si>
    <r>
      <t>Udfyld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med ubelastet spænding V</t>
    </r>
    <r>
      <rPr>
        <vertAlign val="subscript"/>
        <sz val="10"/>
        <rFont val="Arial"/>
        <family val="2"/>
      </rPr>
      <t xml:space="preserve">tomgang </t>
    </r>
    <r>
      <rPr>
        <vertAlign val="subscript"/>
        <sz val="14"/>
        <rFont val="Arial"/>
        <family val="2"/>
      </rPr>
      <t>(målt mellem hvid og rød i pult)</t>
    </r>
  </si>
  <si>
    <t>i ohm f.eks. 2,70</t>
  </si>
  <si>
    <t>10. jan. 2018</t>
  </si>
  <si>
    <t>Afvigelse i Volt</t>
  </si>
  <si>
    <t>0,1 Volt ved ca. 10A - 0,05Volt ved 5A</t>
  </si>
  <si>
    <t xml:space="preserve">Samtidig med at en given bane belastes noteres her hvad ubelastet spænding er på de øvrige baner. </t>
  </si>
  <si>
    <t xml:space="preserve">Målt ude på baners braid ved at forbinde Hvid og Sort i pult med banan stik eller lus i XLR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</si>
  <si>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2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2"/>
      </rPr>
      <t>målt over modstand ude på banen.  (Hvid og Sort i pult forbindes med ledning med banan stik  eller med lus i XLR)</t>
    </r>
  </si>
  <si>
    <t xml:space="preserve"> Vtomgang end angivet i reglement §1b</t>
  </si>
  <si>
    <r>
      <t xml:space="preserve">Må ikke afvige mere fra 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</si>
  <si>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Reglement §1b</t>
  </si>
  <si>
    <r>
      <t xml:space="preserve">Må ikke afvige mere fra </t>
    </r>
    <r>
      <rPr>
        <b/>
        <sz val="10"/>
        <color indexed="10"/>
        <rFont val="Arial"/>
        <family val="2"/>
      </rPr>
      <t>a</t>
    </r>
    <r>
      <rPr>
        <sz val="9"/>
        <rFont val="Arial"/>
        <family val="2"/>
      </rPr>
      <t xml:space="preserve">  Vtomgang end angivet i reglement §1b</t>
    </r>
  </si>
  <si>
    <t>hvert målepunkt kan for opnåelse af bedre pæcision udføres med 2 forskellige modstandsværdier.</t>
  </si>
  <si>
    <t>De målte værdier indføres i regnearket, hvorefter regnearket selv klarer udregningerne</t>
  </si>
  <si>
    <t>Måling af banens indre modstand, samt spændingsdiff. banerne imellem.</t>
  </si>
  <si>
    <t>Måling pkt. 2</t>
  </si>
  <si>
    <t>Måling pkt. 3</t>
  </si>
  <si>
    <t>Egen kontrol - for godkendelse af bane til DMRU - DM løb - 2019</t>
  </si>
  <si>
    <t>30. nov. 2018</t>
  </si>
  <si>
    <t>Kolding Mini Race Club, KMRC</t>
  </si>
  <si>
    <t>Langside</t>
  </si>
  <si>
    <t>Ud af dounut</t>
  </si>
  <si>
    <t>Hårnål ved pult</t>
  </si>
  <si>
    <t>Peter Larsen, Søren Berg Bøgebjerg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</si>
</sst>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0.000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  <numFmt numFmtId="185" formatCode="&quot;Sandt&quot;;&quot;Sandt&quot;;&quot;Falsk&quot;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 vertical="center"/>
    </xf>
    <xf numFmtId="2" fontId="0" fillId="33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80" fontId="0" fillId="33" borderId="15" xfId="0" applyNumberForma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180" fontId="0" fillId="33" borderId="14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6" xfId="0" applyNumberForma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0" fillId="33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180" fontId="0" fillId="33" borderId="23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33" borderId="25" xfId="0" applyNumberFormat="1" applyFill="1" applyBorder="1" applyAlignment="1">
      <alignment horizontal="center" vertical="center"/>
    </xf>
    <xf numFmtId="180" fontId="0" fillId="33" borderId="26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33" borderId="28" xfId="0" applyNumberFormat="1" applyFill="1" applyBorder="1" applyAlignment="1">
      <alignment horizontal="center" vertical="center"/>
    </xf>
    <xf numFmtId="180" fontId="0" fillId="33" borderId="29" xfId="0" applyNumberForma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3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2" fontId="0" fillId="33" borderId="17" xfId="0" applyNumberFormat="1" applyFill="1" applyBorder="1" applyAlignment="1">
      <alignment horizontal="center" vertical="center"/>
    </xf>
    <xf numFmtId="0" fontId="13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20" fillId="33" borderId="0" xfId="0" applyFont="1" applyFill="1" applyAlignment="1">
      <alignment/>
    </xf>
    <xf numFmtId="0" fontId="0" fillId="33" borderId="31" xfId="0" applyNumberFormat="1" applyFill="1" applyBorder="1" applyAlignment="1">
      <alignment horizontal="center" vertical="center"/>
    </xf>
    <xf numFmtId="2" fontId="0" fillId="33" borderId="31" xfId="0" applyNumberFormat="1" applyFill="1" applyBorder="1" applyAlignment="1">
      <alignment horizontal="center" vertical="center"/>
    </xf>
    <xf numFmtId="2" fontId="0" fillId="33" borderId="32" xfId="0" applyNumberForma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0" fillId="33" borderId="34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0" fillId="33" borderId="36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37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9" fillId="33" borderId="10" xfId="0" applyNumberFormat="1" applyFont="1" applyFill="1" applyBorder="1" applyAlignment="1">
      <alignment horizontal="center" textRotation="90"/>
    </xf>
    <xf numFmtId="0" fontId="9" fillId="33" borderId="38" xfId="0" applyNumberFormat="1" applyFont="1" applyFill="1" applyBorder="1" applyAlignment="1">
      <alignment horizontal="center" textRotation="90"/>
    </xf>
    <xf numFmtId="0" fontId="1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8</xdr:row>
      <xdr:rowOff>123825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1762125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677025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352425</xdr:colOff>
      <xdr:row>0</xdr:row>
      <xdr:rowOff>142875</xdr:rowOff>
    </xdr:from>
    <xdr:to>
      <xdr:col>13</xdr:col>
      <xdr:colOff>180975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42875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47625</xdr:rowOff>
    </xdr:from>
    <xdr:to>
      <xdr:col>13</xdr:col>
      <xdr:colOff>152400</xdr:colOff>
      <xdr:row>52</xdr:row>
      <xdr:rowOff>95250</xdr:rowOff>
    </xdr:to>
    <xdr:pic>
      <xdr:nvPicPr>
        <xdr:cNvPr id="4" name="Picture 83" descr="Billed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943225"/>
          <a:ext cx="63436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3" name="Text Box 4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7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5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3"/>
      <c r="B2" s="6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15" customHeight="1">
      <c r="A3" s="3"/>
      <c r="B3" s="74" t="s">
        <v>53</v>
      </c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0.5" customHeight="1">
      <c r="A4" s="3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7.25">
      <c r="A5" s="3"/>
      <c r="B5" s="6" t="s">
        <v>7</v>
      </c>
      <c r="C5" s="7" t="s">
        <v>58</v>
      </c>
      <c r="D5" s="7"/>
      <c r="E5" s="7"/>
      <c r="F5" s="7"/>
      <c r="G5" s="7"/>
      <c r="H5" s="111" t="s">
        <v>19</v>
      </c>
      <c r="I5" s="111"/>
      <c r="J5" s="7" t="s">
        <v>62</v>
      </c>
      <c r="K5" s="7"/>
      <c r="L5" s="7"/>
      <c r="M5" s="7"/>
      <c r="N5" s="2"/>
    </row>
    <row r="6" spans="1:14" ht="13.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 customHeight="1">
      <c r="A7" s="3"/>
      <c r="B7" s="8" t="s">
        <v>20</v>
      </c>
      <c r="C7" s="2"/>
      <c r="D7" s="2"/>
      <c r="E7" s="7"/>
      <c r="F7" s="7"/>
      <c r="G7" s="7"/>
      <c r="H7" s="7"/>
      <c r="I7" s="7"/>
      <c r="J7" s="8"/>
      <c r="K7" s="8" t="s">
        <v>5</v>
      </c>
      <c r="L7" s="110"/>
      <c r="M7" s="110"/>
      <c r="N7" s="2"/>
    </row>
    <row r="8" spans="1:14" ht="17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>
      <c r="A9" s="3"/>
      <c r="B9" s="86" t="s">
        <v>23</v>
      </c>
      <c r="C9" s="2"/>
      <c r="D9" s="2"/>
      <c r="E9" s="2"/>
      <c r="F9" s="2"/>
      <c r="G9" s="2"/>
      <c r="H9" s="2"/>
      <c r="I9" s="2"/>
      <c r="J9" s="2"/>
      <c r="K9" s="2"/>
      <c r="L9" s="2"/>
      <c r="M9" s="6"/>
      <c r="N9" s="2"/>
    </row>
    <row r="10" spans="1:14" s="89" customFormat="1" ht="14.25">
      <c r="A10" s="87"/>
      <c r="B10" s="88" t="s">
        <v>24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s="89" customFormat="1" ht="13.5">
      <c r="A11" s="87"/>
      <c r="B11" s="88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s="89" customFormat="1" ht="13.5">
      <c r="A12" s="87"/>
      <c r="B12" s="88" t="s">
        <v>51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s="89" customFormat="1" ht="13.5">
      <c r="A13" s="87"/>
      <c r="B13" s="88" t="s">
        <v>52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15">
      <c r="A14" s="80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5">
      <c r="A15" s="80"/>
      <c r="B15" s="85" t="s">
        <v>30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5">
      <c r="A16" s="80"/>
      <c r="B16" s="8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5">
      <c r="A17" s="80"/>
      <c r="B17" s="8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80"/>
      <c r="B18" s="8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>
      <c r="A19" s="80"/>
      <c r="B19" s="8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">
      <c r="A20" s="80"/>
      <c r="B20" s="8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>
      <c r="A21" s="80"/>
      <c r="B21" s="8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5">
      <c r="A22" s="80"/>
      <c r="B22" s="8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5">
      <c r="A23" s="80"/>
      <c r="B23" s="8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5">
      <c r="A24" s="80"/>
      <c r="B24" s="8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5">
      <c r="A25" s="80"/>
      <c r="B25" s="8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5">
      <c r="A26" s="80"/>
      <c r="B26" s="8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5">
      <c r="A27" s="80"/>
      <c r="B27" s="8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5">
      <c r="A28" s="80"/>
      <c r="B28" s="8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5">
      <c r="A29" s="80"/>
      <c r="B29" s="8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15">
      <c r="A30" s="80"/>
      <c r="B30" s="8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15">
      <c r="A31" s="80"/>
      <c r="B31" s="8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5">
      <c r="A32" s="80"/>
      <c r="B32" s="8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15">
      <c r="A33" s="80"/>
      <c r="B33" s="8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15">
      <c r="A34" s="80"/>
      <c r="B34" s="8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5">
      <c r="A35" s="80"/>
      <c r="B35" s="85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15">
      <c r="A36" s="80"/>
      <c r="B36" s="8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">
      <c r="A37" s="80"/>
      <c r="B37" s="8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5">
      <c r="A38" s="80"/>
      <c r="B38" s="8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5">
      <c r="A39" s="80"/>
      <c r="B39" s="8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5">
      <c r="A40" s="80"/>
      <c r="B40" s="8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15">
      <c r="A41" s="80"/>
      <c r="B41" s="8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ht="15">
      <c r="A42" s="80"/>
      <c r="B42" s="8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">
      <c r="A43" s="80"/>
      <c r="B43" s="8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5">
      <c r="A44" s="80"/>
      <c r="B44" s="8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ht="15">
      <c r="A45" s="80"/>
      <c r="B45" s="8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5">
      <c r="A46" s="80"/>
      <c r="B46" s="8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5">
      <c r="A47" s="80"/>
      <c r="B47" s="8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5">
      <c r="A48" s="80"/>
      <c r="B48" s="85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5">
      <c r="A49" s="80"/>
      <c r="B49" s="8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5">
      <c r="A50" s="80"/>
      <c r="B50" s="8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5">
      <c r="A51" s="80"/>
      <c r="B51" s="8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">
      <c r="A52" s="80"/>
      <c r="B52" s="8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5">
      <c r="A53" s="80"/>
      <c r="B53" s="8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5">
      <c r="A54" s="80"/>
      <c r="B54" s="85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2" customHeight="1">
      <c r="A55" s="80"/>
      <c r="B55" s="81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27" ht="12.75">
      <c r="A56" s="3"/>
      <c r="B56" s="78" t="s">
        <v>28</v>
      </c>
      <c r="C56" s="78"/>
      <c r="D56" s="78"/>
      <c r="E56" s="78"/>
      <c r="F56" s="78"/>
      <c r="G56" s="78"/>
      <c r="H56" s="78"/>
      <c r="I56" s="83" t="s">
        <v>29</v>
      </c>
      <c r="J56" s="84"/>
      <c r="K56" s="78"/>
      <c r="L56" s="78"/>
      <c r="M56" s="90" t="s">
        <v>57</v>
      </c>
      <c r="N56" s="78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</sheetData>
  <sheetProtection/>
  <mergeCells count="2">
    <mergeCell ref="L7:M7"/>
    <mergeCell ref="H5:I5"/>
  </mergeCells>
  <hyperlinks>
    <hyperlink ref="I56" r:id="rId1" display="mailto:dmru@mail.dk"/>
  </hyperlinks>
  <printOptions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8">
      <selection activeCell="X8" sqref="X8:Y8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21</v>
      </c>
      <c r="D2" s="75"/>
      <c r="E2" s="77" t="s">
        <v>22</v>
      </c>
      <c r="F2" s="4"/>
      <c r="G2" s="4"/>
      <c r="H2" s="4"/>
      <c r="I2" s="4"/>
      <c r="J2" s="76"/>
      <c r="K2" s="4"/>
      <c r="L2" s="118" t="s">
        <v>59</v>
      </c>
      <c r="M2" s="118"/>
      <c r="N2" s="118"/>
      <c r="O2" s="118"/>
      <c r="P2" s="118"/>
      <c r="Q2" s="118"/>
      <c r="R2" s="118"/>
      <c r="S2" s="118"/>
      <c r="T2" s="118"/>
      <c r="U2" s="112"/>
      <c r="V2" s="112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5"/>
      <c r="D4" s="24"/>
      <c r="E4" s="24"/>
      <c r="F4" s="24"/>
      <c r="G4" s="71"/>
      <c r="H4" s="24"/>
      <c r="I4" s="24"/>
      <c r="J4" s="15"/>
      <c r="K4" s="95" t="s">
        <v>39</v>
      </c>
      <c r="L4" s="15"/>
      <c r="M4" s="24"/>
      <c r="N4" s="24"/>
      <c r="O4" s="24"/>
      <c r="P4" s="71"/>
      <c r="Q4" s="24"/>
      <c r="R4" s="24"/>
      <c r="S4" s="15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46</v>
      </c>
      <c r="C5" s="15"/>
      <c r="D5" s="24"/>
      <c r="E5" s="24"/>
      <c r="F5" s="24"/>
      <c r="G5" s="71"/>
      <c r="H5" s="24"/>
      <c r="I5" s="24"/>
      <c r="J5" s="15"/>
      <c r="K5" s="36"/>
      <c r="L5" s="32"/>
      <c r="M5" s="36"/>
      <c r="N5" s="32"/>
      <c r="O5" s="95"/>
      <c r="P5" s="15"/>
      <c r="Q5" s="15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5"/>
      <c r="D6" s="24"/>
      <c r="E6" s="24"/>
      <c r="F6" s="24"/>
      <c r="G6" s="71"/>
      <c r="H6" s="24"/>
      <c r="I6" s="24"/>
      <c r="J6" s="15"/>
      <c r="K6" s="36"/>
      <c r="L6" s="32"/>
      <c r="M6" s="36"/>
      <c r="N6" s="32"/>
      <c r="O6" s="95"/>
      <c r="P6" s="15"/>
      <c r="Q6" s="15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0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5"/>
      <c r="Q7" s="15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0" t="s">
        <v>38</v>
      </c>
      <c r="D8" s="24"/>
      <c r="E8" s="24"/>
      <c r="F8" s="24"/>
      <c r="G8" s="71"/>
      <c r="H8" s="98" t="s">
        <v>33</v>
      </c>
      <c r="I8" s="24"/>
      <c r="J8" s="15"/>
      <c r="K8" s="36"/>
      <c r="L8" s="32"/>
      <c r="M8" s="36"/>
      <c r="N8" s="32"/>
      <c r="O8" s="95"/>
      <c r="P8" s="15"/>
      <c r="Q8" s="15"/>
      <c r="R8" s="32"/>
      <c r="S8" s="35"/>
      <c r="T8" s="31"/>
      <c r="U8" s="35"/>
      <c r="V8" s="31"/>
      <c r="W8" s="2"/>
      <c r="X8" s="112">
        <v>2019</v>
      </c>
      <c r="Y8" s="112"/>
    </row>
    <row r="9" spans="1:25" ht="15" customHeight="1">
      <c r="A9" s="7"/>
      <c r="B9" s="19"/>
      <c r="C9" s="15"/>
      <c r="D9" s="123" t="s">
        <v>8</v>
      </c>
      <c r="E9" s="123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3" t="s">
        <v>25</v>
      </c>
      <c r="E10" s="123"/>
      <c r="F10" s="20"/>
      <c r="G10" s="39"/>
      <c r="H10" s="47" t="s">
        <v>44</v>
      </c>
      <c r="I10" s="35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24">
        <v>4.1</v>
      </c>
      <c r="E11" s="124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17" t="s">
        <v>49</v>
      </c>
      <c r="X11" s="117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48</v>
      </c>
      <c r="I12" s="35"/>
      <c r="J12" s="71"/>
      <c r="K12" s="35"/>
      <c r="L12" s="113" t="s">
        <v>47</v>
      </c>
      <c r="M12" s="114"/>
      <c r="N12" s="114"/>
      <c r="O12" s="114"/>
      <c r="P12" s="114"/>
      <c r="Q12" s="114"/>
      <c r="R12" s="114"/>
      <c r="S12" s="114"/>
      <c r="T12" s="114"/>
      <c r="U12" s="115"/>
      <c r="V12" s="116" t="s">
        <v>43</v>
      </c>
      <c r="W12" s="117"/>
      <c r="X12" s="117"/>
      <c r="Y12" s="117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9" t="s">
        <v>0</v>
      </c>
      <c r="I13" s="68"/>
      <c r="J13" s="119" t="s">
        <v>0</v>
      </c>
      <c r="K13" s="71"/>
      <c r="L13" s="119" t="s">
        <v>0</v>
      </c>
      <c r="M13" s="71"/>
      <c r="N13" s="119" t="s">
        <v>0</v>
      </c>
      <c r="O13" s="71"/>
      <c r="P13" s="119" t="s">
        <v>0</v>
      </c>
      <c r="Q13" s="71"/>
      <c r="R13" s="119" t="s">
        <v>0</v>
      </c>
      <c r="S13" s="71"/>
      <c r="T13" s="119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20"/>
      <c r="I14" s="73" t="s">
        <v>26</v>
      </c>
      <c r="J14" s="120"/>
      <c r="K14" s="73" t="s">
        <v>26</v>
      </c>
      <c r="L14" s="120"/>
      <c r="M14" s="73" t="s">
        <v>26</v>
      </c>
      <c r="N14" s="120"/>
      <c r="O14" s="73" t="s">
        <v>26</v>
      </c>
      <c r="P14" s="120"/>
      <c r="Q14" s="73" t="s">
        <v>26</v>
      </c>
      <c r="R14" s="120"/>
      <c r="S14" s="73" t="s">
        <v>26</v>
      </c>
      <c r="T14" s="120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>
        <v>12.02</v>
      </c>
      <c r="D15" s="57">
        <v>11.24</v>
      </c>
      <c r="E15" s="58">
        <f>D15/$D$11</f>
        <v>2.7414634146341466</v>
      </c>
      <c r="F15" s="59">
        <f>(C15-D15)/E15</f>
        <v>0.2845195729537364</v>
      </c>
      <c r="G15" s="42"/>
      <c r="H15" s="49">
        <v>2</v>
      </c>
      <c r="I15" s="50">
        <v>12.01</v>
      </c>
      <c r="J15" s="51">
        <v>3</v>
      </c>
      <c r="K15" s="52">
        <v>12.02</v>
      </c>
      <c r="L15" s="51">
        <v>4</v>
      </c>
      <c r="M15" s="50">
        <v>12.03</v>
      </c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12.01</v>
      </c>
      <c r="X15" s="82">
        <f>C15-W15</f>
        <v>0.009999999999999787</v>
      </c>
      <c r="Y15" s="101"/>
    </row>
    <row r="16" spans="1:25" s="18" customFormat="1" ht="16.5" customHeight="1">
      <c r="A16" s="17"/>
      <c r="B16" s="30">
        <v>2</v>
      </c>
      <c r="C16" s="60">
        <v>12.01</v>
      </c>
      <c r="D16" s="61">
        <v>11.08</v>
      </c>
      <c r="E16" s="62">
        <f aca="true" t="shared" si="1" ref="E16:E22">D16/$D$11</f>
        <v>2.702439024390244</v>
      </c>
      <c r="F16" s="63">
        <f aca="true" t="shared" si="2" ref="F16:F22">(C16-D16)/E16</f>
        <v>0.3441335740072201</v>
      </c>
      <c r="G16" s="43"/>
      <c r="H16" s="49">
        <v>1</v>
      </c>
      <c r="I16" s="52">
        <v>12.02</v>
      </c>
      <c r="J16" s="53">
        <v>3</v>
      </c>
      <c r="K16" s="52">
        <v>12.02</v>
      </c>
      <c r="L16" s="53">
        <v>4</v>
      </c>
      <c r="M16" s="50">
        <v>12.03</v>
      </c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12.02</v>
      </c>
      <c r="X16" s="82">
        <f aca="true" t="shared" si="3" ref="X16:X22">C16-W16</f>
        <v>-0.009999999999999787</v>
      </c>
      <c r="Y16" s="101"/>
    </row>
    <row r="17" spans="1:25" s="18" customFormat="1" ht="16.5" customHeight="1">
      <c r="A17" s="17"/>
      <c r="B17" s="30">
        <v>3</v>
      </c>
      <c r="C17" s="60">
        <v>12.02</v>
      </c>
      <c r="D17" s="61">
        <v>11.13</v>
      </c>
      <c r="E17" s="62">
        <f t="shared" si="1"/>
        <v>2.714634146341464</v>
      </c>
      <c r="F17" s="63">
        <f t="shared" si="2"/>
        <v>0.3278526504941594</v>
      </c>
      <c r="G17" s="43"/>
      <c r="H17" s="49">
        <v>1</v>
      </c>
      <c r="I17" s="103">
        <v>12.02</v>
      </c>
      <c r="J17" s="104">
        <v>2</v>
      </c>
      <c r="K17" s="50">
        <v>12.01</v>
      </c>
      <c r="L17" s="104">
        <v>4</v>
      </c>
      <c r="M17" s="50">
        <v>12.03</v>
      </c>
      <c r="N17" s="104">
        <v>5</v>
      </c>
      <c r="O17" s="103"/>
      <c r="P17" s="104">
        <v>6</v>
      </c>
      <c r="Q17" s="103"/>
      <c r="R17" s="104">
        <v>7</v>
      </c>
      <c r="S17" s="103"/>
      <c r="T17" s="104">
        <v>8</v>
      </c>
      <c r="U17" s="103"/>
      <c r="V17" s="69"/>
      <c r="W17" s="82">
        <f t="shared" si="0"/>
        <v>12.01</v>
      </c>
      <c r="X17" s="82">
        <f t="shared" si="3"/>
        <v>0.009999999999999787</v>
      </c>
      <c r="Y17" s="101"/>
    </row>
    <row r="18" spans="1:25" s="18" customFormat="1" ht="16.5" customHeight="1">
      <c r="A18" s="17"/>
      <c r="B18" s="30">
        <v>4</v>
      </c>
      <c r="C18" s="60">
        <v>12.03</v>
      </c>
      <c r="D18" s="61">
        <v>11.1</v>
      </c>
      <c r="E18" s="62">
        <f t="shared" si="1"/>
        <v>2.707317073170732</v>
      </c>
      <c r="F18" s="63">
        <f t="shared" si="2"/>
        <v>0.3435135135135134</v>
      </c>
      <c r="G18" s="43"/>
      <c r="H18" s="49">
        <v>1</v>
      </c>
      <c r="I18" s="105">
        <v>12.02</v>
      </c>
      <c r="J18" s="106">
        <v>3</v>
      </c>
      <c r="K18" s="52">
        <v>12.02</v>
      </c>
      <c r="L18" s="106">
        <v>3</v>
      </c>
      <c r="M18" s="52">
        <v>12.02</v>
      </c>
      <c r="N18" s="106">
        <v>5</v>
      </c>
      <c r="O18" s="107"/>
      <c r="P18" s="106">
        <v>6</v>
      </c>
      <c r="Q18" s="107"/>
      <c r="R18" s="106">
        <v>7</v>
      </c>
      <c r="S18" s="107"/>
      <c r="T18" s="106">
        <v>8</v>
      </c>
      <c r="U18" s="107"/>
      <c r="V18" s="69"/>
      <c r="W18" s="82">
        <f t="shared" si="0"/>
        <v>12.02</v>
      </c>
      <c r="X18" s="82">
        <f t="shared" si="3"/>
        <v>0.009999999999999787</v>
      </c>
      <c r="Y18" s="101"/>
    </row>
    <row r="19" spans="1:25" s="18" customFormat="1" ht="16.5" customHeight="1">
      <c r="A19" s="17"/>
      <c r="B19" s="30">
        <v>5</v>
      </c>
      <c r="C19" s="60"/>
      <c r="D19" s="61"/>
      <c r="E19" s="62">
        <f t="shared" si="1"/>
        <v>0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1"/>
    </row>
    <row r="20" spans="1:25" s="18" customFormat="1" ht="16.5" customHeight="1">
      <c r="A20" s="17"/>
      <c r="B20" s="30">
        <v>6</v>
      </c>
      <c r="C20" s="60"/>
      <c r="D20" s="61"/>
      <c r="E20" s="62">
        <f t="shared" si="1"/>
        <v>0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1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1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1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3" t="s">
        <v>8</v>
      </c>
      <c r="E24" s="123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3" t="s">
        <v>40</v>
      </c>
      <c r="E25" s="123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17" t="s">
        <v>49</v>
      </c>
      <c r="X25" s="117"/>
      <c r="Y25" s="2"/>
    </row>
    <row r="26" spans="1:25" ht="15" customHeight="1">
      <c r="A26" s="7"/>
      <c r="B26" s="19"/>
      <c r="C26" s="29" t="s">
        <v>15</v>
      </c>
      <c r="D26" s="124">
        <v>2.8</v>
      </c>
      <c r="E26" s="124"/>
      <c r="F26" s="21" t="s">
        <v>4</v>
      </c>
      <c r="G26" s="40"/>
      <c r="H26" s="125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/>
      <c r="V26" s="116" t="s">
        <v>43</v>
      </c>
      <c r="W26" s="117"/>
      <c r="X26" s="117"/>
      <c r="Y26" s="117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21"/>
      <c r="L27" s="121"/>
      <c r="M27" s="121"/>
      <c r="N27" s="121"/>
      <c r="O27" s="121"/>
      <c r="P27" s="121"/>
      <c r="Q27" s="121"/>
      <c r="R27" s="71"/>
      <c r="S27" s="71"/>
      <c r="T27" s="121"/>
      <c r="U27" s="122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9" t="s">
        <v>0</v>
      </c>
      <c r="I28" s="68"/>
      <c r="J28" s="119" t="s">
        <v>0</v>
      </c>
      <c r="K28" s="71"/>
      <c r="L28" s="119" t="s">
        <v>0</v>
      </c>
      <c r="M28" s="71"/>
      <c r="N28" s="119" t="s">
        <v>0</v>
      </c>
      <c r="O28" s="71"/>
      <c r="P28" s="119" t="s">
        <v>0</v>
      </c>
      <c r="Q28" s="71"/>
      <c r="R28" s="119" t="s">
        <v>0</v>
      </c>
      <c r="S28" s="71"/>
      <c r="T28" s="119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20"/>
      <c r="I29" s="73" t="s">
        <v>26</v>
      </c>
      <c r="J29" s="120"/>
      <c r="K29" s="73" t="s">
        <v>26</v>
      </c>
      <c r="L29" s="120"/>
      <c r="M29" s="73" t="s">
        <v>26</v>
      </c>
      <c r="N29" s="120"/>
      <c r="O29" s="73" t="s">
        <v>26</v>
      </c>
      <c r="P29" s="120"/>
      <c r="Q29" s="73" t="s">
        <v>26</v>
      </c>
      <c r="R29" s="120"/>
      <c r="S29" s="73" t="s">
        <v>26</v>
      </c>
      <c r="T29" s="120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6.5" customHeight="1">
      <c r="A30" s="17"/>
      <c r="B30" s="30">
        <v>1</v>
      </c>
      <c r="C30" s="56">
        <v>12.02</v>
      </c>
      <c r="D30" s="57">
        <v>10.86</v>
      </c>
      <c r="E30" s="93">
        <f>D30/$D$26</f>
        <v>3.8785714285714286</v>
      </c>
      <c r="F30" s="59">
        <f>(C30-D30)/E30</f>
        <v>0.29907918968692454</v>
      </c>
      <c r="G30" s="42"/>
      <c r="H30" s="49">
        <v>2</v>
      </c>
      <c r="I30" s="56">
        <v>12.02</v>
      </c>
      <c r="J30" s="51">
        <v>3</v>
      </c>
      <c r="K30" s="60">
        <v>12.03</v>
      </c>
      <c r="L30" s="51">
        <v>4</v>
      </c>
      <c r="M30" s="60">
        <v>12.04</v>
      </c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2"/>
      <c r="W30" s="82">
        <f aca="true" t="shared" si="4" ref="W30:W37">MIN(I30,K30,M30,O30,Q30,S30,U30)</f>
        <v>12.02</v>
      </c>
      <c r="X30" s="82">
        <f>C30-W30</f>
        <v>0</v>
      </c>
      <c r="Y30" s="101"/>
    </row>
    <row r="31" spans="1:25" s="18" customFormat="1" ht="16.5" customHeight="1">
      <c r="A31" s="17"/>
      <c r="B31" s="30">
        <v>2</v>
      </c>
      <c r="C31" s="60">
        <v>12.02</v>
      </c>
      <c r="D31" s="61">
        <v>10.7</v>
      </c>
      <c r="E31" s="62">
        <f aca="true" t="shared" si="5" ref="E31:E37">D31/$D$26</f>
        <v>3.8214285714285716</v>
      </c>
      <c r="F31" s="63">
        <f aca="true" t="shared" si="6" ref="F31:F37">(C31-D31)/E31</f>
        <v>0.3454205607476636</v>
      </c>
      <c r="G31" s="43"/>
      <c r="H31" s="49">
        <v>1</v>
      </c>
      <c r="I31" s="56">
        <v>12.02</v>
      </c>
      <c r="J31" s="53">
        <v>3</v>
      </c>
      <c r="K31" s="60">
        <v>12.03</v>
      </c>
      <c r="L31" s="53">
        <v>4</v>
      </c>
      <c r="M31" s="60">
        <v>12.04</v>
      </c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2"/>
      <c r="W31" s="82">
        <f t="shared" si="4"/>
        <v>12.02</v>
      </c>
      <c r="X31" s="82">
        <f aca="true" t="shared" si="7" ref="X31:X37">C31-W31</f>
        <v>0</v>
      </c>
      <c r="Y31" s="101"/>
    </row>
    <row r="32" spans="1:25" s="18" customFormat="1" ht="16.5" customHeight="1">
      <c r="A32" s="17"/>
      <c r="B32" s="30">
        <v>3</v>
      </c>
      <c r="C32" s="60">
        <v>12.03</v>
      </c>
      <c r="D32" s="61">
        <v>10.78</v>
      </c>
      <c r="E32" s="62">
        <f t="shared" si="5"/>
        <v>3.85</v>
      </c>
      <c r="F32" s="63">
        <f t="shared" si="6"/>
        <v>0.3246753246753247</v>
      </c>
      <c r="G32" s="43"/>
      <c r="H32" s="49">
        <v>1</v>
      </c>
      <c r="I32" s="56">
        <v>12.02</v>
      </c>
      <c r="J32" s="53">
        <v>2</v>
      </c>
      <c r="K32" s="56">
        <v>12.02</v>
      </c>
      <c r="L32" s="53">
        <v>4</v>
      </c>
      <c r="M32" s="60">
        <v>12.04</v>
      </c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2"/>
      <c r="W32" s="82">
        <f t="shared" si="4"/>
        <v>12.02</v>
      </c>
      <c r="X32" s="82">
        <f t="shared" si="7"/>
        <v>0.009999999999999787</v>
      </c>
      <c r="Y32" s="101"/>
    </row>
    <row r="33" spans="1:25" s="18" customFormat="1" ht="16.5" customHeight="1">
      <c r="A33" s="17"/>
      <c r="B33" s="30">
        <v>4</v>
      </c>
      <c r="C33" s="60">
        <v>12.04</v>
      </c>
      <c r="D33" s="61">
        <v>10.76</v>
      </c>
      <c r="E33" s="62">
        <f t="shared" si="5"/>
        <v>3.842857142857143</v>
      </c>
      <c r="F33" s="63">
        <f t="shared" si="6"/>
        <v>0.33308550185873587</v>
      </c>
      <c r="G33" s="43"/>
      <c r="H33" s="108">
        <v>1</v>
      </c>
      <c r="I33" s="56">
        <v>12.02</v>
      </c>
      <c r="J33" s="104">
        <v>2</v>
      </c>
      <c r="K33" s="56">
        <v>12.02</v>
      </c>
      <c r="L33" s="104">
        <v>3</v>
      </c>
      <c r="M33" s="60">
        <v>12.03</v>
      </c>
      <c r="N33" s="104">
        <v>5</v>
      </c>
      <c r="O33" s="103"/>
      <c r="P33" s="104">
        <v>6</v>
      </c>
      <c r="Q33" s="103"/>
      <c r="R33" s="104">
        <v>7</v>
      </c>
      <c r="S33" s="103"/>
      <c r="T33" s="104">
        <v>8</v>
      </c>
      <c r="U33" s="103"/>
      <c r="V33" s="102"/>
      <c r="W33" s="82">
        <f t="shared" si="4"/>
        <v>12.02</v>
      </c>
      <c r="X33" s="82">
        <f t="shared" si="7"/>
        <v>0.019999999999999574</v>
      </c>
      <c r="Y33" s="101"/>
    </row>
    <row r="34" spans="1:25" s="18" customFormat="1" ht="16.5" customHeight="1">
      <c r="A34" s="17"/>
      <c r="B34" s="30">
        <v>5</v>
      </c>
      <c r="C34" s="60"/>
      <c r="D34" s="61"/>
      <c r="E34" s="62">
        <f t="shared" si="5"/>
        <v>0</v>
      </c>
      <c r="F34" s="63" t="e">
        <f t="shared" si="6"/>
        <v>#DIV/0!</v>
      </c>
      <c r="G34" s="43"/>
      <c r="H34" s="109">
        <v>1</v>
      </c>
      <c r="I34" s="52"/>
      <c r="J34" s="53">
        <v>3</v>
      </c>
      <c r="K34" s="52"/>
      <c r="L34" s="53">
        <v>4</v>
      </c>
      <c r="M34" s="52"/>
      <c r="N34" s="53">
        <v>5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2"/>
      <c r="W34" s="82">
        <f t="shared" si="4"/>
        <v>0</v>
      </c>
      <c r="X34" s="82">
        <f t="shared" si="7"/>
        <v>0</v>
      </c>
      <c r="Y34" s="101"/>
    </row>
    <row r="35" spans="1:25" s="18" customFormat="1" ht="16.5" customHeight="1">
      <c r="A35" s="17"/>
      <c r="B35" s="30">
        <v>6</v>
      </c>
      <c r="C35" s="60"/>
      <c r="D35" s="61"/>
      <c r="E35" s="62">
        <f t="shared" si="5"/>
        <v>0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2"/>
      <c r="W35" s="82">
        <f t="shared" si="4"/>
        <v>0</v>
      </c>
      <c r="X35" s="82">
        <f t="shared" si="7"/>
        <v>0</v>
      </c>
      <c r="Y35" s="101"/>
    </row>
    <row r="36" spans="1:25" s="18" customFormat="1" ht="16.5" customHeight="1">
      <c r="A36" s="17"/>
      <c r="B36" s="30">
        <v>7</v>
      </c>
      <c r="C36" s="60"/>
      <c r="D36" s="61"/>
      <c r="E36" s="62">
        <f t="shared" si="5"/>
        <v>0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2"/>
      <c r="W36" s="82">
        <f t="shared" si="4"/>
        <v>0</v>
      </c>
      <c r="X36" s="82">
        <f t="shared" si="7"/>
        <v>0</v>
      </c>
      <c r="Y36" s="101"/>
    </row>
    <row r="37" spans="1:25" s="18" customFormat="1" ht="16.5" customHeight="1">
      <c r="A37" s="17"/>
      <c r="B37" s="30">
        <v>8</v>
      </c>
      <c r="C37" s="64"/>
      <c r="D37" s="65"/>
      <c r="E37" s="66">
        <f t="shared" si="5"/>
        <v>0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2"/>
      <c r="W37" s="92">
        <f t="shared" si="4"/>
        <v>0</v>
      </c>
      <c r="X37" s="92">
        <f t="shared" si="7"/>
        <v>0</v>
      </c>
      <c r="Y37" s="101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1">
    <mergeCell ref="D26:E26"/>
    <mergeCell ref="H26:U26"/>
    <mergeCell ref="K27:Q27"/>
    <mergeCell ref="H28:H29"/>
    <mergeCell ref="J28:J29"/>
    <mergeCell ref="L28:L29"/>
    <mergeCell ref="N28:N29"/>
    <mergeCell ref="P28:P29"/>
    <mergeCell ref="R28:R29"/>
    <mergeCell ref="T28:T29"/>
    <mergeCell ref="D25:E25"/>
    <mergeCell ref="D24:E24"/>
    <mergeCell ref="D11:E11"/>
    <mergeCell ref="D9:E9"/>
    <mergeCell ref="D10:E10"/>
    <mergeCell ref="H13:H14"/>
    <mergeCell ref="J13:J14"/>
    <mergeCell ref="L13:L14"/>
    <mergeCell ref="N13:N14"/>
    <mergeCell ref="T27:U27"/>
    <mergeCell ref="P13:P14"/>
    <mergeCell ref="R13:R14"/>
    <mergeCell ref="U2:V2"/>
    <mergeCell ref="L12:U12"/>
    <mergeCell ref="X8:Y8"/>
    <mergeCell ref="V26:Y26"/>
    <mergeCell ref="V12:Y12"/>
    <mergeCell ref="L2:T2"/>
    <mergeCell ref="W11:X11"/>
    <mergeCell ref="W25:X25"/>
    <mergeCell ref="T13:T14"/>
  </mergeCell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8">
      <selection activeCell="X8" sqref="X8:Y8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54</v>
      </c>
      <c r="D2" s="75"/>
      <c r="E2" s="77" t="s">
        <v>22</v>
      </c>
      <c r="F2" s="4"/>
      <c r="G2" s="4"/>
      <c r="H2" s="4"/>
      <c r="I2" s="4"/>
      <c r="J2" s="76"/>
      <c r="K2" s="4"/>
      <c r="L2" s="118" t="s">
        <v>60</v>
      </c>
      <c r="M2" s="118"/>
      <c r="N2" s="118"/>
      <c r="O2" s="118"/>
      <c r="P2" s="118"/>
      <c r="Q2" s="118"/>
      <c r="R2" s="118"/>
      <c r="S2" s="118"/>
      <c r="T2" s="118"/>
      <c r="U2" s="112"/>
      <c r="V2" s="112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5"/>
      <c r="D4" s="24"/>
      <c r="E4" s="24"/>
      <c r="F4" s="24"/>
      <c r="G4" s="71"/>
      <c r="H4" s="24"/>
      <c r="I4" s="24"/>
      <c r="J4" s="15"/>
      <c r="K4" s="95" t="s">
        <v>39</v>
      </c>
      <c r="L4" s="15"/>
      <c r="M4" s="24"/>
      <c r="N4" s="24"/>
      <c r="O4" s="24"/>
      <c r="P4" s="71"/>
      <c r="Q4" s="24"/>
      <c r="R4" s="24"/>
      <c r="S4" s="15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5"/>
      <c r="D5" s="24"/>
      <c r="E5" s="24"/>
      <c r="F5" s="24"/>
      <c r="G5" s="71"/>
      <c r="H5" s="24"/>
      <c r="I5" s="24"/>
      <c r="J5" s="15"/>
      <c r="K5" s="36"/>
      <c r="L5" s="32"/>
      <c r="M5" s="36"/>
      <c r="N5" s="32"/>
      <c r="O5" s="95"/>
      <c r="P5" s="15"/>
      <c r="Q5" s="15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5"/>
      <c r="D6" s="24"/>
      <c r="E6" s="24"/>
      <c r="F6" s="24"/>
      <c r="G6" s="71"/>
      <c r="H6" s="24"/>
      <c r="I6" s="24"/>
      <c r="J6" s="15"/>
      <c r="K6" s="36"/>
      <c r="L6" s="32"/>
      <c r="M6" s="36"/>
      <c r="N6" s="32"/>
      <c r="O6" s="95"/>
      <c r="P6" s="15"/>
      <c r="Q6" s="15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0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5"/>
      <c r="Q7" s="15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0" t="s">
        <v>38</v>
      </c>
      <c r="D8" s="24"/>
      <c r="E8" s="24"/>
      <c r="F8" s="24"/>
      <c r="G8" s="71"/>
      <c r="H8" s="98" t="s">
        <v>33</v>
      </c>
      <c r="I8" s="24"/>
      <c r="J8" s="15"/>
      <c r="K8" s="36"/>
      <c r="L8" s="32"/>
      <c r="M8" s="36"/>
      <c r="N8" s="32"/>
      <c r="O8" s="95"/>
      <c r="P8" s="15"/>
      <c r="Q8" s="15"/>
      <c r="R8" s="32"/>
      <c r="S8" s="35"/>
      <c r="T8" s="31"/>
      <c r="U8" s="35"/>
      <c r="V8" s="31"/>
      <c r="W8" s="2"/>
      <c r="X8" s="112">
        <v>2019</v>
      </c>
      <c r="Y8" s="112"/>
    </row>
    <row r="9" spans="1:25" ht="15" customHeight="1">
      <c r="A9" s="7"/>
      <c r="B9" s="19"/>
      <c r="C9" s="15"/>
      <c r="D9" s="123" t="s">
        <v>8</v>
      </c>
      <c r="E9" s="123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3" t="s">
        <v>25</v>
      </c>
      <c r="E10" s="123"/>
      <c r="F10" s="20"/>
      <c r="G10" s="39"/>
      <c r="H10" s="47" t="s">
        <v>44</v>
      </c>
      <c r="I10" s="35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24">
        <v>4.1</v>
      </c>
      <c r="E11" s="124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17" t="s">
        <v>49</v>
      </c>
      <c r="X11" s="117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50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16" t="s">
        <v>43</v>
      </c>
      <c r="W12" s="117"/>
      <c r="X12" s="117"/>
      <c r="Y12" s="117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9" t="s">
        <v>0</v>
      </c>
      <c r="I13" s="68"/>
      <c r="J13" s="119" t="s">
        <v>0</v>
      </c>
      <c r="K13" s="71"/>
      <c r="L13" s="119" t="s">
        <v>0</v>
      </c>
      <c r="M13" s="71"/>
      <c r="N13" s="119" t="s">
        <v>0</v>
      </c>
      <c r="O13" s="71"/>
      <c r="P13" s="119" t="s">
        <v>0</v>
      </c>
      <c r="Q13" s="71"/>
      <c r="R13" s="119" t="s">
        <v>0</v>
      </c>
      <c r="S13" s="71"/>
      <c r="T13" s="119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20"/>
      <c r="I14" s="73" t="s">
        <v>26</v>
      </c>
      <c r="J14" s="120"/>
      <c r="K14" s="73" t="s">
        <v>26</v>
      </c>
      <c r="L14" s="120"/>
      <c r="M14" s="73" t="s">
        <v>26</v>
      </c>
      <c r="N14" s="120"/>
      <c r="O14" s="73" t="s">
        <v>26</v>
      </c>
      <c r="P14" s="120"/>
      <c r="Q14" s="73" t="s">
        <v>26</v>
      </c>
      <c r="R14" s="120"/>
      <c r="S14" s="73" t="s">
        <v>26</v>
      </c>
      <c r="T14" s="120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>
        <v>12.02</v>
      </c>
      <c r="D15" s="57">
        <v>10.72</v>
      </c>
      <c r="E15" s="58">
        <f>D15/$D$11</f>
        <v>2.614634146341464</v>
      </c>
      <c r="F15" s="59">
        <f>(C15-D15)/E15</f>
        <v>0.49720149253731294</v>
      </c>
      <c r="G15" s="42"/>
      <c r="H15" s="49">
        <v>2</v>
      </c>
      <c r="I15" s="52">
        <v>12.02</v>
      </c>
      <c r="J15" s="51">
        <v>3</v>
      </c>
      <c r="K15" s="60">
        <v>12.03</v>
      </c>
      <c r="L15" s="51">
        <v>4</v>
      </c>
      <c r="M15" s="60">
        <v>12.04</v>
      </c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12.02</v>
      </c>
      <c r="X15" s="82">
        <f>C15-W15</f>
        <v>0</v>
      </c>
      <c r="Y15" s="101"/>
    </row>
    <row r="16" spans="1:25" s="18" customFormat="1" ht="16.5" customHeight="1">
      <c r="A16" s="17"/>
      <c r="B16" s="30">
        <v>2</v>
      </c>
      <c r="C16" s="60">
        <v>12.02</v>
      </c>
      <c r="D16" s="61">
        <v>10.67</v>
      </c>
      <c r="E16" s="62">
        <f aca="true" t="shared" si="1" ref="E16:E22">D16/$D$11</f>
        <v>2.602439024390244</v>
      </c>
      <c r="F16" s="63">
        <f aca="true" t="shared" si="2" ref="F16:F22">(C16-D16)/E16</f>
        <v>0.5187441424554825</v>
      </c>
      <c r="G16" s="43"/>
      <c r="H16" s="49">
        <v>1</v>
      </c>
      <c r="I16" s="52">
        <v>12.02</v>
      </c>
      <c r="J16" s="53">
        <v>3</v>
      </c>
      <c r="K16" s="60">
        <v>12.03</v>
      </c>
      <c r="L16" s="53">
        <v>4</v>
      </c>
      <c r="M16" s="60">
        <v>12.04</v>
      </c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12.02</v>
      </c>
      <c r="X16" s="82">
        <f aca="true" t="shared" si="3" ref="X16:X22">C16-W16</f>
        <v>0</v>
      </c>
      <c r="Y16" s="101"/>
    </row>
    <row r="17" spans="1:25" s="18" customFormat="1" ht="16.5" customHeight="1">
      <c r="A17" s="17"/>
      <c r="B17" s="30">
        <v>3</v>
      </c>
      <c r="C17" s="60">
        <v>12.03</v>
      </c>
      <c r="D17" s="61">
        <v>10.53</v>
      </c>
      <c r="E17" s="62">
        <f t="shared" si="1"/>
        <v>2.5682926829268293</v>
      </c>
      <c r="F17" s="63">
        <f t="shared" si="2"/>
        <v>0.584045584045584</v>
      </c>
      <c r="G17" s="43"/>
      <c r="H17" s="49">
        <v>1</v>
      </c>
      <c r="I17" s="52">
        <v>12.02</v>
      </c>
      <c r="J17" s="53">
        <v>2</v>
      </c>
      <c r="K17" s="52">
        <v>12.02</v>
      </c>
      <c r="L17" s="53">
        <v>4</v>
      </c>
      <c r="M17" s="60">
        <v>12.04</v>
      </c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12.02</v>
      </c>
      <c r="X17" s="82">
        <f t="shared" si="3"/>
        <v>0.009999999999999787</v>
      </c>
      <c r="Y17" s="101"/>
    </row>
    <row r="18" spans="1:25" s="18" customFormat="1" ht="16.5" customHeight="1">
      <c r="A18" s="17"/>
      <c r="B18" s="30">
        <v>4</v>
      </c>
      <c r="C18" s="60">
        <v>12.04</v>
      </c>
      <c r="D18" s="61">
        <v>10.44</v>
      </c>
      <c r="E18" s="62">
        <f t="shared" si="1"/>
        <v>2.546341463414634</v>
      </c>
      <c r="F18" s="63">
        <f t="shared" si="2"/>
        <v>0.6283524904214558</v>
      </c>
      <c r="G18" s="43"/>
      <c r="H18" s="49">
        <v>1</v>
      </c>
      <c r="I18" s="52">
        <v>12.02</v>
      </c>
      <c r="J18" s="53">
        <v>2</v>
      </c>
      <c r="K18" s="52">
        <v>12.02</v>
      </c>
      <c r="L18" s="53">
        <v>3</v>
      </c>
      <c r="M18" s="60">
        <v>12.03</v>
      </c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12.02</v>
      </c>
      <c r="X18" s="82">
        <f t="shared" si="3"/>
        <v>0.019999999999999574</v>
      </c>
      <c r="Y18" s="101"/>
    </row>
    <row r="19" spans="1:25" s="18" customFormat="1" ht="16.5" customHeight="1">
      <c r="A19" s="17"/>
      <c r="B19" s="30">
        <v>5</v>
      </c>
      <c r="C19" s="60"/>
      <c r="D19" s="61"/>
      <c r="E19" s="62">
        <f t="shared" si="1"/>
        <v>0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1"/>
    </row>
    <row r="20" spans="1:25" s="18" customFormat="1" ht="16.5" customHeight="1">
      <c r="A20" s="17"/>
      <c r="B20" s="30">
        <v>6</v>
      </c>
      <c r="C20" s="60"/>
      <c r="D20" s="61"/>
      <c r="E20" s="62">
        <f t="shared" si="1"/>
        <v>0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1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1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1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3" t="s">
        <v>8</v>
      </c>
      <c r="E24" s="123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3" t="s">
        <v>40</v>
      </c>
      <c r="E25" s="123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17" t="s">
        <v>49</v>
      </c>
      <c r="X25" s="117"/>
      <c r="Y25" s="2"/>
    </row>
    <row r="26" spans="1:25" ht="15" customHeight="1">
      <c r="A26" s="7"/>
      <c r="B26" s="19"/>
      <c r="C26" s="29" t="s">
        <v>15</v>
      </c>
      <c r="D26" s="124">
        <v>2.8</v>
      </c>
      <c r="E26" s="124"/>
      <c r="F26" s="21" t="s">
        <v>4</v>
      </c>
      <c r="G26" s="40"/>
      <c r="H26" s="125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/>
      <c r="V26" s="116" t="s">
        <v>43</v>
      </c>
      <c r="W26" s="117"/>
      <c r="X26" s="117"/>
      <c r="Y26" s="117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21"/>
      <c r="L27" s="121"/>
      <c r="M27" s="121"/>
      <c r="N27" s="121"/>
      <c r="O27" s="121"/>
      <c r="P27" s="121"/>
      <c r="Q27" s="121"/>
      <c r="R27" s="71"/>
      <c r="S27" s="71"/>
      <c r="T27" s="121"/>
      <c r="U27" s="122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9" t="s">
        <v>0</v>
      </c>
      <c r="I28" s="68"/>
      <c r="J28" s="119" t="s">
        <v>0</v>
      </c>
      <c r="K28" s="71"/>
      <c r="L28" s="119" t="s">
        <v>0</v>
      </c>
      <c r="M28" s="71"/>
      <c r="N28" s="119" t="s">
        <v>0</v>
      </c>
      <c r="O28" s="71"/>
      <c r="P28" s="119" t="s">
        <v>0</v>
      </c>
      <c r="Q28" s="71"/>
      <c r="R28" s="119" t="s">
        <v>0</v>
      </c>
      <c r="S28" s="71"/>
      <c r="T28" s="119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20"/>
      <c r="I29" s="73" t="s">
        <v>26</v>
      </c>
      <c r="J29" s="120"/>
      <c r="K29" s="73" t="s">
        <v>26</v>
      </c>
      <c r="L29" s="120"/>
      <c r="M29" s="73" t="s">
        <v>26</v>
      </c>
      <c r="N29" s="120"/>
      <c r="O29" s="73" t="s">
        <v>26</v>
      </c>
      <c r="P29" s="120"/>
      <c r="Q29" s="73" t="s">
        <v>26</v>
      </c>
      <c r="R29" s="120"/>
      <c r="S29" s="73" t="s">
        <v>26</v>
      </c>
      <c r="T29" s="120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6.5" customHeight="1">
      <c r="A30" s="17"/>
      <c r="B30" s="30">
        <v>1</v>
      </c>
      <c r="C30" s="56">
        <v>12.02</v>
      </c>
      <c r="D30" s="57">
        <v>10.2</v>
      </c>
      <c r="E30" s="93">
        <f>D30/$D$26</f>
        <v>3.642857142857143</v>
      </c>
      <c r="F30" s="59">
        <f>(C30-D30)/E30</f>
        <v>0.499607843137255</v>
      </c>
      <c r="G30" s="42"/>
      <c r="H30" s="49">
        <v>2</v>
      </c>
      <c r="I30" s="56">
        <v>12.02</v>
      </c>
      <c r="J30" s="51">
        <v>3</v>
      </c>
      <c r="K30" s="60">
        <v>12.03</v>
      </c>
      <c r="L30" s="51">
        <v>4</v>
      </c>
      <c r="M30" s="60">
        <v>12.04</v>
      </c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2"/>
      <c r="W30" s="82">
        <f aca="true" t="shared" si="4" ref="W30:W37">MIN(I30,K30,M30,O30,Q30,S30,U30)</f>
        <v>12.02</v>
      </c>
      <c r="X30" s="82">
        <f>C30-W30</f>
        <v>0</v>
      </c>
      <c r="Y30" s="101"/>
    </row>
    <row r="31" spans="1:25" s="18" customFormat="1" ht="16.5" customHeight="1">
      <c r="A31" s="17"/>
      <c r="B31" s="30">
        <v>2</v>
      </c>
      <c r="C31" s="60">
        <v>12.02</v>
      </c>
      <c r="D31" s="61">
        <v>10.13</v>
      </c>
      <c r="E31" s="62">
        <f aca="true" t="shared" si="5" ref="E31:E37">D31/$D$26</f>
        <v>3.6178571428571433</v>
      </c>
      <c r="F31" s="63">
        <f aca="true" t="shared" si="6" ref="F31:F37">(C31-D31)/E31</f>
        <v>0.5224086870681142</v>
      </c>
      <c r="G31" s="43"/>
      <c r="H31" s="49">
        <v>1</v>
      </c>
      <c r="I31" s="56">
        <v>12.02</v>
      </c>
      <c r="J31" s="53">
        <v>3</v>
      </c>
      <c r="K31" s="60">
        <v>12.03</v>
      </c>
      <c r="L31" s="53">
        <v>4</v>
      </c>
      <c r="M31" s="60">
        <v>12.04</v>
      </c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2"/>
      <c r="W31" s="82">
        <f t="shared" si="4"/>
        <v>12.02</v>
      </c>
      <c r="X31" s="82">
        <f aca="true" t="shared" si="7" ref="X31:X37">C31-W31</f>
        <v>0</v>
      </c>
      <c r="Y31" s="101"/>
    </row>
    <row r="32" spans="1:25" s="18" customFormat="1" ht="16.5" customHeight="1">
      <c r="A32" s="17"/>
      <c r="B32" s="30">
        <v>3</v>
      </c>
      <c r="C32" s="60">
        <v>12.03</v>
      </c>
      <c r="D32" s="61">
        <v>9.95</v>
      </c>
      <c r="E32" s="62">
        <f t="shared" si="5"/>
        <v>3.5535714285714284</v>
      </c>
      <c r="F32" s="63">
        <f t="shared" si="6"/>
        <v>0.5853266331658292</v>
      </c>
      <c r="G32" s="43"/>
      <c r="H32" s="49">
        <v>1</v>
      </c>
      <c r="I32" s="56">
        <v>12.02</v>
      </c>
      <c r="J32" s="53">
        <v>2</v>
      </c>
      <c r="K32" s="56">
        <v>12.02</v>
      </c>
      <c r="L32" s="53">
        <v>4</v>
      </c>
      <c r="M32" s="60">
        <v>12.04</v>
      </c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2"/>
      <c r="W32" s="82">
        <f t="shared" si="4"/>
        <v>12.02</v>
      </c>
      <c r="X32" s="82">
        <f t="shared" si="7"/>
        <v>0.009999999999999787</v>
      </c>
      <c r="Y32" s="101"/>
    </row>
    <row r="33" spans="1:25" s="18" customFormat="1" ht="16.5" customHeight="1">
      <c r="A33" s="17"/>
      <c r="B33" s="30">
        <v>4</v>
      </c>
      <c r="C33" s="60">
        <v>12.04</v>
      </c>
      <c r="D33" s="61">
        <v>9.84</v>
      </c>
      <c r="E33" s="62">
        <f t="shared" si="5"/>
        <v>3.5142857142857147</v>
      </c>
      <c r="F33" s="63">
        <f t="shared" si="6"/>
        <v>0.6260162601626014</v>
      </c>
      <c r="G33" s="43"/>
      <c r="H33" s="49">
        <v>1</v>
      </c>
      <c r="I33" s="56">
        <v>12.02</v>
      </c>
      <c r="J33" s="53">
        <v>2</v>
      </c>
      <c r="K33" s="56">
        <v>12.02</v>
      </c>
      <c r="L33" s="53">
        <v>3</v>
      </c>
      <c r="M33" s="60">
        <v>12.03</v>
      </c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2"/>
      <c r="W33" s="82">
        <f t="shared" si="4"/>
        <v>12.02</v>
      </c>
      <c r="X33" s="82">
        <f t="shared" si="7"/>
        <v>0.019999999999999574</v>
      </c>
      <c r="Y33" s="101"/>
    </row>
    <row r="34" spans="1:25" s="18" customFormat="1" ht="16.5" customHeight="1">
      <c r="A34" s="17"/>
      <c r="B34" s="30">
        <v>5</v>
      </c>
      <c r="C34" s="60"/>
      <c r="D34" s="61"/>
      <c r="E34" s="62">
        <f t="shared" si="5"/>
        <v>0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2"/>
      <c r="W34" s="82">
        <f t="shared" si="4"/>
        <v>0</v>
      </c>
      <c r="X34" s="82">
        <f t="shared" si="7"/>
        <v>0</v>
      </c>
      <c r="Y34" s="101"/>
    </row>
    <row r="35" spans="1:25" s="18" customFormat="1" ht="16.5" customHeight="1">
      <c r="A35" s="17"/>
      <c r="B35" s="30">
        <v>6</v>
      </c>
      <c r="C35" s="60"/>
      <c r="D35" s="61"/>
      <c r="E35" s="62">
        <f t="shared" si="5"/>
        <v>0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2"/>
      <c r="W35" s="82">
        <f t="shared" si="4"/>
        <v>0</v>
      </c>
      <c r="X35" s="82">
        <f t="shared" si="7"/>
        <v>0</v>
      </c>
      <c r="Y35" s="101"/>
    </row>
    <row r="36" spans="1:25" s="18" customFormat="1" ht="16.5" customHeight="1">
      <c r="A36" s="17"/>
      <c r="B36" s="30">
        <v>7</v>
      </c>
      <c r="C36" s="60"/>
      <c r="D36" s="61"/>
      <c r="E36" s="62">
        <f t="shared" si="5"/>
        <v>0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2"/>
      <c r="W36" s="82">
        <f t="shared" si="4"/>
        <v>0</v>
      </c>
      <c r="X36" s="82">
        <f t="shared" si="7"/>
        <v>0</v>
      </c>
      <c r="Y36" s="101"/>
    </row>
    <row r="37" spans="1:25" s="18" customFormat="1" ht="16.5" customHeight="1">
      <c r="A37" s="17"/>
      <c r="B37" s="30">
        <v>8</v>
      </c>
      <c r="C37" s="64"/>
      <c r="D37" s="65"/>
      <c r="E37" s="66">
        <f t="shared" si="5"/>
        <v>0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2"/>
      <c r="W37" s="92">
        <f t="shared" si="4"/>
        <v>0</v>
      </c>
      <c r="X37" s="92">
        <f t="shared" si="7"/>
        <v>0</v>
      </c>
      <c r="Y37" s="101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0">
    <mergeCell ref="L2:T2"/>
    <mergeCell ref="U2:V2"/>
    <mergeCell ref="X8:Y8"/>
    <mergeCell ref="P13:P14"/>
    <mergeCell ref="R13:R14"/>
    <mergeCell ref="T13:T14"/>
    <mergeCell ref="D9:E9"/>
    <mergeCell ref="D10:E10"/>
    <mergeCell ref="D11:E11"/>
    <mergeCell ref="V12:Y12"/>
    <mergeCell ref="W11:X11"/>
    <mergeCell ref="H13:H14"/>
    <mergeCell ref="J13:J14"/>
    <mergeCell ref="L13:L14"/>
    <mergeCell ref="N13:N14"/>
    <mergeCell ref="D24:E24"/>
    <mergeCell ref="D25:E25"/>
    <mergeCell ref="D26:E26"/>
    <mergeCell ref="H26:U26"/>
    <mergeCell ref="V26:Y26"/>
    <mergeCell ref="K27:Q27"/>
    <mergeCell ref="T27:U27"/>
    <mergeCell ref="W25:X25"/>
    <mergeCell ref="T28:T29"/>
    <mergeCell ref="H28:H29"/>
    <mergeCell ref="J28:J29"/>
    <mergeCell ref="L28:L29"/>
    <mergeCell ref="N28:N29"/>
    <mergeCell ref="P28:P29"/>
    <mergeCell ref="R28:R29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8">
      <selection activeCell="X8" sqref="X8:Y8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55</v>
      </c>
      <c r="D2" s="75"/>
      <c r="E2" s="77" t="s">
        <v>22</v>
      </c>
      <c r="F2" s="4"/>
      <c r="G2" s="4"/>
      <c r="H2" s="4"/>
      <c r="I2" s="4"/>
      <c r="J2" s="76"/>
      <c r="K2" s="4"/>
      <c r="L2" s="118" t="s">
        <v>61</v>
      </c>
      <c r="M2" s="118"/>
      <c r="N2" s="118"/>
      <c r="O2" s="118"/>
      <c r="P2" s="118"/>
      <c r="Q2" s="118"/>
      <c r="R2" s="118"/>
      <c r="S2" s="118"/>
      <c r="T2" s="118"/>
      <c r="U2" s="112"/>
      <c r="V2" s="112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5"/>
      <c r="D4" s="24"/>
      <c r="E4" s="24"/>
      <c r="F4" s="24"/>
      <c r="G4" s="71"/>
      <c r="H4" s="24"/>
      <c r="I4" s="24"/>
      <c r="J4" s="15"/>
      <c r="K4" s="95" t="s">
        <v>39</v>
      </c>
      <c r="L4" s="15"/>
      <c r="M4" s="24"/>
      <c r="N4" s="24"/>
      <c r="O4" s="24"/>
      <c r="P4" s="71"/>
      <c r="Q4" s="24"/>
      <c r="R4" s="24"/>
      <c r="S4" s="15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5"/>
      <c r="D5" s="24"/>
      <c r="E5" s="24"/>
      <c r="F5" s="24"/>
      <c r="G5" s="71"/>
      <c r="H5" s="24"/>
      <c r="I5" s="24"/>
      <c r="J5" s="15"/>
      <c r="K5" s="36"/>
      <c r="L5" s="32"/>
      <c r="M5" s="36"/>
      <c r="N5" s="32"/>
      <c r="O5" s="95"/>
      <c r="P5" s="15"/>
      <c r="Q5" s="15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5"/>
      <c r="D6" s="24"/>
      <c r="E6" s="24"/>
      <c r="F6" s="24"/>
      <c r="G6" s="71"/>
      <c r="H6" s="24"/>
      <c r="I6" s="24"/>
      <c r="J6" s="15"/>
      <c r="K6" s="36"/>
      <c r="L6" s="32"/>
      <c r="M6" s="36"/>
      <c r="N6" s="32"/>
      <c r="O6" s="95"/>
      <c r="P6" s="15"/>
      <c r="Q6" s="15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0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5"/>
      <c r="Q7" s="15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0" t="s">
        <v>38</v>
      </c>
      <c r="D8" s="24"/>
      <c r="E8" s="24"/>
      <c r="F8" s="24"/>
      <c r="G8" s="71"/>
      <c r="H8" s="98" t="s">
        <v>33</v>
      </c>
      <c r="I8" s="24"/>
      <c r="J8" s="15"/>
      <c r="K8" s="36"/>
      <c r="L8" s="32"/>
      <c r="M8" s="36"/>
      <c r="N8" s="32"/>
      <c r="O8" s="95"/>
      <c r="P8" s="15"/>
      <c r="Q8" s="15"/>
      <c r="R8" s="32"/>
      <c r="S8" s="35"/>
      <c r="T8" s="31"/>
      <c r="U8" s="35"/>
      <c r="V8" s="31"/>
      <c r="W8" s="2"/>
      <c r="X8" s="112">
        <v>2019</v>
      </c>
      <c r="Y8" s="112"/>
    </row>
    <row r="9" spans="1:25" ht="15" customHeight="1">
      <c r="A9" s="7"/>
      <c r="B9" s="19"/>
      <c r="C9" s="15"/>
      <c r="D9" s="123" t="s">
        <v>8</v>
      </c>
      <c r="E9" s="123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3" t="s">
        <v>25</v>
      </c>
      <c r="E10" s="123"/>
      <c r="F10" s="20"/>
      <c r="G10" s="39"/>
      <c r="H10" s="47" t="s">
        <v>44</v>
      </c>
      <c r="I10" s="35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24">
        <v>4.1</v>
      </c>
      <c r="E11" s="124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17" t="s">
        <v>49</v>
      </c>
      <c r="X11" s="117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50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16" t="s">
        <v>43</v>
      </c>
      <c r="W12" s="117"/>
      <c r="X12" s="117"/>
      <c r="Y12" s="117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9" t="s">
        <v>0</v>
      </c>
      <c r="I13" s="68"/>
      <c r="J13" s="119" t="s">
        <v>0</v>
      </c>
      <c r="K13" s="71"/>
      <c r="L13" s="119" t="s">
        <v>0</v>
      </c>
      <c r="M13" s="71"/>
      <c r="N13" s="119" t="s">
        <v>0</v>
      </c>
      <c r="O13" s="71"/>
      <c r="P13" s="119" t="s">
        <v>0</v>
      </c>
      <c r="Q13" s="71"/>
      <c r="R13" s="119" t="s">
        <v>0</v>
      </c>
      <c r="S13" s="71"/>
      <c r="T13" s="119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20"/>
      <c r="I14" s="73" t="s">
        <v>26</v>
      </c>
      <c r="J14" s="120"/>
      <c r="K14" s="73" t="s">
        <v>26</v>
      </c>
      <c r="L14" s="120"/>
      <c r="M14" s="73" t="s">
        <v>26</v>
      </c>
      <c r="N14" s="120"/>
      <c r="O14" s="73" t="s">
        <v>26</v>
      </c>
      <c r="P14" s="120"/>
      <c r="Q14" s="73" t="s">
        <v>26</v>
      </c>
      <c r="R14" s="120"/>
      <c r="S14" s="73" t="s">
        <v>26</v>
      </c>
      <c r="T14" s="120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>
        <v>12.02</v>
      </c>
      <c r="D15" s="57">
        <v>10.9</v>
      </c>
      <c r="E15" s="58">
        <f>D15/$D$11</f>
        <v>2.658536585365854</v>
      </c>
      <c r="F15" s="59">
        <f>(C15-D15)/E15</f>
        <v>0.42128440366972447</v>
      </c>
      <c r="G15" s="42"/>
      <c r="H15" s="49">
        <v>2</v>
      </c>
      <c r="I15" s="60">
        <v>12.01</v>
      </c>
      <c r="J15" s="51">
        <v>3</v>
      </c>
      <c r="K15" s="60">
        <v>12.01</v>
      </c>
      <c r="L15" s="51">
        <v>4</v>
      </c>
      <c r="M15" s="60">
        <v>12.04</v>
      </c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12.01</v>
      </c>
      <c r="X15" s="82">
        <f>C15-W15</f>
        <v>0.009999999999999787</v>
      </c>
      <c r="Y15" s="101"/>
    </row>
    <row r="16" spans="1:25" s="18" customFormat="1" ht="16.5" customHeight="1">
      <c r="A16" s="17"/>
      <c r="B16" s="30">
        <v>2</v>
      </c>
      <c r="C16" s="60">
        <v>12.01</v>
      </c>
      <c r="D16" s="61">
        <v>10.97</v>
      </c>
      <c r="E16" s="62">
        <f aca="true" t="shared" si="1" ref="E16:E22">D16/$D$11</f>
        <v>2.6756097560975616</v>
      </c>
      <c r="F16" s="63">
        <f aca="true" t="shared" si="2" ref="F16:F22">(C16-D16)/E16</f>
        <v>0.3886964448495894</v>
      </c>
      <c r="G16" s="43"/>
      <c r="H16" s="49">
        <v>1</v>
      </c>
      <c r="I16" s="56">
        <v>12.02</v>
      </c>
      <c r="J16" s="53">
        <v>3</v>
      </c>
      <c r="K16" s="60">
        <v>12.01</v>
      </c>
      <c r="L16" s="53">
        <v>4</v>
      </c>
      <c r="M16" s="60">
        <v>12.04</v>
      </c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12.01</v>
      </c>
      <c r="X16" s="82">
        <f aca="true" t="shared" si="3" ref="X16:X22">C16-W16</f>
        <v>0</v>
      </c>
      <c r="Y16" s="101"/>
    </row>
    <row r="17" spans="1:25" s="18" customFormat="1" ht="16.5" customHeight="1">
      <c r="A17" s="17"/>
      <c r="B17" s="30">
        <v>3</v>
      </c>
      <c r="C17" s="60">
        <v>12.02</v>
      </c>
      <c r="D17" s="61">
        <v>10.9</v>
      </c>
      <c r="E17" s="62">
        <f t="shared" si="1"/>
        <v>2.658536585365854</v>
      </c>
      <c r="F17" s="63">
        <f t="shared" si="2"/>
        <v>0.42128440366972447</v>
      </c>
      <c r="G17" s="43"/>
      <c r="H17" s="49">
        <v>1</v>
      </c>
      <c r="I17" s="56">
        <v>12.02</v>
      </c>
      <c r="J17" s="53">
        <v>2</v>
      </c>
      <c r="K17" s="60">
        <v>12.01</v>
      </c>
      <c r="L17" s="53">
        <v>4</v>
      </c>
      <c r="M17" s="60">
        <v>12.04</v>
      </c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12.01</v>
      </c>
      <c r="X17" s="82">
        <f t="shared" si="3"/>
        <v>0.009999999999999787</v>
      </c>
      <c r="Y17" s="101"/>
    </row>
    <row r="18" spans="1:25" s="18" customFormat="1" ht="16.5" customHeight="1">
      <c r="A18" s="17"/>
      <c r="B18" s="30">
        <v>4</v>
      </c>
      <c r="C18" s="60">
        <v>12.04</v>
      </c>
      <c r="D18" s="61">
        <v>10.89</v>
      </c>
      <c r="E18" s="62">
        <f t="shared" si="1"/>
        <v>2.6560975609756103</v>
      </c>
      <c r="F18" s="63">
        <f t="shared" si="2"/>
        <v>0.4329660238751142</v>
      </c>
      <c r="G18" s="43"/>
      <c r="H18" s="49">
        <v>1</v>
      </c>
      <c r="I18" s="56">
        <v>12.02</v>
      </c>
      <c r="J18" s="53">
        <v>2</v>
      </c>
      <c r="K18" s="60">
        <v>12.01</v>
      </c>
      <c r="L18" s="53">
        <v>3</v>
      </c>
      <c r="M18" s="60">
        <v>12.01</v>
      </c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12.01</v>
      </c>
      <c r="X18" s="82">
        <f t="shared" si="3"/>
        <v>0.02999999999999936</v>
      </c>
      <c r="Y18" s="101"/>
    </row>
    <row r="19" spans="1:25" s="18" customFormat="1" ht="16.5" customHeight="1">
      <c r="A19" s="17"/>
      <c r="B19" s="30">
        <v>5</v>
      </c>
      <c r="C19" s="60"/>
      <c r="D19" s="61"/>
      <c r="E19" s="62">
        <f t="shared" si="1"/>
        <v>0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1"/>
    </row>
    <row r="20" spans="1:25" s="18" customFormat="1" ht="16.5" customHeight="1">
      <c r="A20" s="17"/>
      <c r="B20" s="30">
        <v>6</v>
      </c>
      <c r="C20" s="60"/>
      <c r="D20" s="61"/>
      <c r="E20" s="62">
        <f t="shared" si="1"/>
        <v>0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1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1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1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3" t="s">
        <v>8</v>
      </c>
      <c r="E24" s="123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3" t="s">
        <v>40</v>
      </c>
      <c r="E25" s="123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17" t="s">
        <v>49</v>
      </c>
      <c r="X25" s="117"/>
      <c r="Y25" s="2"/>
    </row>
    <row r="26" spans="1:25" ht="15" customHeight="1">
      <c r="A26" s="7"/>
      <c r="B26" s="19"/>
      <c r="C26" s="29" t="s">
        <v>15</v>
      </c>
      <c r="D26" s="124">
        <v>2.8</v>
      </c>
      <c r="E26" s="124"/>
      <c r="F26" s="21" t="s">
        <v>4</v>
      </c>
      <c r="G26" s="40"/>
      <c r="H26" s="125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/>
      <c r="V26" s="116" t="s">
        <v>43</v>
      </c>
      <c r="W26" s="117"/>
      <c r="X26" s="117"/>
      <c r="Y26" s="117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21"/>
      <c r="L27" s="121"/>
      <c r="M27" s="121"/>
      <c r="N27" s="121"/>
      <c r="O27" s="121"/>
      <c r="P27" s="121"/>
      <c r="Q27" s="121"/>
      <c r="R27" s="71"/>
      <c r="S27" s="71"/>
      <c r="T27" s="121"/>
      <c r="U27" s="122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9" t="s">
        <v>0</v>
      </c>
      <c r="I28" s="68"/>
      <c r="J28" s="119" t="s">
        <v>0</v>
      </c>
      <c r="K28" s="71"/>
      <c r="L28" s="119" t="s">
        <v>0</v>
      </c>
      <c r="M28" s="71"/>
      <c r="N28" s="119" t="s">
        <v>0</v>
      </c>
      <c r="O28" s="71"/>
      <c r="P28" s="119" t="s">
        <v>0</v>
      </c>
      <c r="Q28" s="71"/>
      <c r="R28" s="119" t="s">
        <v>0</v>
      </c>
      <c r="S28" s="71"/>
      <c r="T28" s="119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20"/>
      <c r="I29" s="73" t="s">
        <v>26</v>
      </c>
      <c r="J29" s="120"/>
      <c r="K29" s="73" t="s">
        <v>26</v>
      </c>
      <c r="L29" s="120"/>
      <c r="M29" s="73" t="s">
        <v>26</v>
      </c>
      <c r="N29" s="120"/>
      <c r="O29" s="73" t="s">
        <v>26</v>
      </c>
      <c r="P29" s="120"/>
      <c r="Q29" s="73" t="s">
        <v>26</v>
      </c>
      <c r="R29" s="120"/>
      <c r="S29" s="73" t="s">
        <v>26</v>
      </c>
      <c r="T29" s="120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6.5" customHeight="1">
      <c r="A30" s="17"/>
      <c r="B30" s="30">
        <v>1</v>
      </c>
      <c r="C30" s="56">
        <v>12.02</v>
      </c>
      <c r="D30" s="57">
        <v>10.47</v>
      </c>
      <c r="E30" s="93">
        <f>D30/$D$26</f>
        <v>3.7392857142857148</v>
      </c>
      <c r="F30" s="59">
        <f>(C30-D30)/E30</f>
        <v>0.4145176695319958</v>
      </c>
      <c r="G30" s="42"/>
      <c r="H30" s="49">
        <v>2</v>
      </c>
      <c r="I30" s="56">
        <v>12.02</v>
      </c>
      <c r="J30" s="51">
        <v>3</v>
      </c>
      <c r="K30" s="60">
        <v>12.03</v>
      </c>
      <c r="L30" s="51">
        <v>4</v>
      </c>
      <c r="M30" s="60">
        <v>12.04</v>
      </c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2"/>
      <c r="W30" s="82">
        <f aca="true" t="shared" si="4" ref="W30:W37">MIN(I30,K30,M30,O30,Q30,S30,U30)</f>
        <v>12.02</v>
      </c>
      <c r="X30" s="82">
        <f>C30-W30</f>
        <v>0</v>
      </c>
      <c r="Y30" s="101"/>
    </row>
    <row r="31" spans="1:25" s="18" customFormat="1" ht="16.5" customHeight="1">
      <c r="A31" s="17"/>
      <c r="B31" s="30">
        <v>2</v>
      </c>
      <c r="C31" s="60">
        <v>12.02</v>
      </c>
      <c r="D31" s="61">
        <v>10.55</v>
      </c>
      <c r="E31" s="62">
        <f aca="true" t="shared" si="5" ref="E31:E37">D31/$D$26</f>
        <v>3.7678571428571432</v>
      </c>
      <c r="F31" s="63">
        <f aca="true" t="shared" si="6" ref="F31:F37">(C31-D31)/E31</f>
        <v>0.3901421800947864</v>
      </c>
      <c r="G31" s="43"/>
      <c r="H31" s="49">
        <v>1</v>
      </c>
      <c r="I31" s="56">
        <v>12.02</v>
      </c>
      <c r="J31" s="53">
        <v>3</v>
      </c>
      <c r="K31" s="60">
        <v>12.03</v>
      </c>
      <c r="L31" s="53">
        <v>4</v>
      </c>
      <c r="M31" s="60">
        <v>12.04</v>
      </c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2"/>
      <c r="W31" s="82">
        <f t="shared" si="4"/>
        <v>12.02</v>
      </c>
      <c r="X31" s="82">
        <f aca="true" t="shared" si="7" ref="X31:X37">C31-W31</f>
        <v>0</v>
      </c>
      <c r="Y31" s="101"/>
    </row>
    <row r="32" spans="1:25" s="18" customFormat="1" ht="16.5" customHeight="1">
      <c r="A32" s="17"/>
      <c r="B32" s="30">
        <v>3</v>
      </c>
      <c r="C32" s="60">
        <v>12.03</v>
      </c>
      <c r="D32" s="61">
        <v>10.44</v>
      </c>
      <c r="E32" s="62">
        <f t="shared" si="5"/>
        <v>3.7285714285714286</v>
      </c>
      <c r="F32" s="63">
        <f t="shared" si="6"/>
        <v>0.42643678160919535</v>
      </c>
      <c r="G32" s="43"/>
      <c r="H32" s="49">
        <v>1</v>
      </c>
      <c r="I32" s="56">
        <v>12.02</v>
      </c>
      <c r="J32" s="53">
        <v>2</v>
      </c>
      <c r="K32" s="56">
        <v>12.02</v>
      </c>
      <c r="L32" s="53">
        <v>4</v>
      </c>
      <c r="M32" s="60">
        <v>12.04</v>
      </c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2"/>
      <c r="W32" s="82">
        <f t="shared" si="4"/>
        <v>12.02</v>
      </c>
      <c r="X32" s="82">
        <f t="shared" si="7"/>
        <v>0.009999999999999787</v>
      </c>
      <c r="Y32" s="101"/>
    </row>
    <row r="33" spans="1:25" s="18" customFormat="1" ht="16.5" customHeight="1">
      <c r="A33" s="17"/>
      <c r="B33" s="30">
        <v>4</v>
      </c>
      <c r="C33" s="60">
        <v>12.04</v>
      </c>
      <c r="D33" s="61">
        <v>10.42</v>
      </c>
      <c r="E33" s="62">
        <f t="shared" si="5"/>
        <v>3.7214285714285715</v>
      </c>
      <c r="F33" s="63">
        <f t="shared" si="6"/>
        <v>0.43531669865642975</v>
      </c>
      <c r="G33" s="43"/>
      <c r="H33" s="49">
        <v>1</v>
      </c>
      <c r="I33" s="56">
        <v>12.02</v>
      </c>
      <c r="J33" s="53">
        <v>2</v>
      </c>
      <c r="K33" s="56">
        <v>12.02</v>
      </c>
      <c r="L33" s="53">
        <v>3</v>
      </c>
      <c r="M33" s="60">
        <v>12.03</v>
      </c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2"/>
      <c r="W33" s="82">
        <f t="shared" si="4"/>
        <v>12.02</v>
      </c>
      <c r="X33" s="82">
        <f t="shared" si="7"/>
        <v>0.019999999999999574</v>
      </c>
      <c r="Y33" s="101"/>
    </row>
    <row r="34" spans="1:25" s="18" customFormat="1" ht="16.5" customHeight="1">
      <c r="A34" s="17"/>
      <c r="B34" s="30">
        <v>5</v>
      </c>
      <c r="C34" s="60"/>
      <c r="D34" s="61"/>
      <c r="E34" s="62">
        <f t="shared" si="5"/>
        <v>0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2"/>
      <c r="W34" s="82">
        <f t="shared" si="4"/>
        <v>0</v>
      </c>
      <c r="X34" s="82">
        <f t="shared" si="7"/>
        <v>0</v>
      </c>
      <c r="Y34" s="101"/>
    </row>
    <row r="35" spans="1:25" s="18" customFormat="1" ht="16.5" customHeight="1">
      <c r="A35" s="17"/>
      <c r="B35" s="30">
        <v>6</v>
      </c>
      <c r="C35" s="60"/>
      <c r="D35" s="61"/>
      <c r="E35" s="62">
        <f t="shared" si="5"/>
        <v>0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2"/>
      <c r="W35" s="82">
        <f t="shared" si="4"/>
        <v>0</v>
      </c>
      <c r="X35" s="82">
        <f t="shared" si="7"/>
        <v>0</v>
      </c>
      <c r="Y35" s="101"/>
    </row>
    <row r="36" spans="1:25" s="18" customFormat="1" ht="16.5" customHeight="1">
      <c r="A36" s="17"/>
      <c r="B36" s="30">
        <v>7</v>
      </c>
      <c r="C36" s="60"/>
      <c r="D36" s="61"/>
      <c r="E36" s="62">
        <f t="shared" si="5"/>
        <v>0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2"/>
      <c r="W36" s="82">
        <f t="shared" si="4"/>
        <v>0</v>
      </c>
      <c r="X36" s="82">
        <f t="shared" si="7"/>
        <v>0</v>
      </c>
      <c r="Y36" s="101"/>
    </row>
    <row r="37" spans="1:25" s="18" customFormat="1" ht="16.5" customHeight="1">
      <c r="A37" s="17"/>
      <c r="B37" s="30">
        <v>8</v>
      </c>
      <c r="C37" s="64"/>
      <c r="D37" s="65"/>
      <c r="E37" s="66">
        <f t="shared" si="5"/>
        <v>0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2"/>
      <c r="W37" s="92">
        <f t="shared" si="4"/>
        <v>0</v>
      </c>
      <c r="X37" s="92">
        <f t="shared" si="7"/>
        <v>0</v>
      </c>
      <c r="Y37" s="101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0">
    <mergeCell ref="L2:T2"/>
    <mergeCell ref="U2:V2"/>
    <mergeCell ref="X8:Y8"/>
    <mergeCell ref="P13:P14"/>
    <mergeCell ref="R13:R14"/>
    <mergeCell ref="T13:T14"/>
    <mergeCell ref="D9:E9"/>
    <mergeCell ref="D10:E10"/>
    <mergeCell ref="D11:E11"/>
    <mergeCell ref="V12:Y12"/>
    <mergeCell ref="W11:X11"/>
    <mergeCell ref="H13:H14"/>
    <mergeCell ref="J13:J14"/>
    <mergeCell ref="L13:L14"/>
    <mergeCell ref="N13:N14"/>
    <mergeCell ref="D24:E24"/>
    <mergeCell ref="D25:E25"/>
    <mergeCell ref="D26:E26"/>
    <mergeCell ref="H26:U26"/>
    <mergeCell ref="V26:Y26"/>
    <mergeCell ref="K27:Q27"/>
    <mergeCell ref="T27:U27"/>
    <mergeCell ref="W25:X25"/>
    <mergeCell ref="T28:T29"/>
    <mergeCell ref="H28:H29"/>
    <mergeCell ref="J28:J29"/>
    <mergeCell ref="L28:L29"/>
    <mergeCell ref="N28:N29"/>
    <mergeCell ref="P28:P29"/>
    <mergeCell ref="R28:R29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Søren Berg Bøgebjerg</cp:lastModifiedBy>
  <cp:lastPrinted>2018-01-15T09:12:28Z</cp:lastPrinted>
  <dcterms:created xsi:type="dcterms:W3CDTF">2014-01-29T09:07:12Z</dcterms:created>
  <dcterms:modified xsi:type="dcterms:W3CDTF">2019-10-17T17:30:20Z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